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4305" windowWidth="14805" windowHeight="3825"/>
  </bookViews>
  <sheets>
    <sheet name="ФСГС" sheetId="8" r:id="rId1"/>
  </sheets>
  <definedNames>
    <definedName name="_xlnm.Print_Titles" localSheetId="0">ФСГС!$12:$12</definedName>
    <definedName name="_xlnm.Print_Area" localSheetId="0">ФСГС!$A$1:$Z$43</definedName>
  </definedNames>
  <calcPr calcId="152511"/>
</workbook>
</file>

<file path=xl/calcChain.xml><?xml version="1.0" encoding="utf-8"?>
<calcChain xmlns="http://schemas.openxmlformats.org/spreadsheetml/2006/main">
  <c r="R30" i="8" l="1"/>
  <c r="S13" i="8" l="1"/>
  <c r="T13" i="8"/>
  <c r="Q27" i="8" l="1"/>
  <c r="Q26" i="8"/>
  <c r="Q25" i="8"/>
  <c r="T24" i="8"/>
  <c r="T23" i="8" s="1"/>
  <c r="S24" i="8"/>
  <c r="S23" i="8" s="1"/>
  <c r="R24" i="8"/>
  <c r="R23" i="8" s="1"/>
  <c r="P24" i="8"/>
  <c r="Q24" i="8" l="1"/>
  <c r="Q23" i="8" s="1"/>
  <c r="Q22" i="8"/>
  <c r="Q21" i="8"/>
  <c r="Q20" i="8"/>
  <c r="T19" i="8"/>
  <c r="S19" i="8"/>
  <c r="R19" i="8"/>
  <c r="P19" i="8"/>
  <c r="Q19" i="8" l="1"/>
  <c r="Q16" i="8"/>
  <c r="Q17" i="8"/>
  <c r="Q18" i="8"/>
  <c r="Q30" i="8"/>
  <c r="Q31" i="8"/>
  <c r="Q32" i="8"/>
  <c r="Q35" i="8"/>
  <c r="Q36" i="8"/>
  <c r="Q37" i="8"/>
  <c r="Q39" i="8"/>
  <c r="Q40" i="8"/>
  <c r="Q41" i="8"/>
  <c r="P15" i="8"/>
  <c r="S38" i="8"/>
  <c r="T38" i="8"/>
  <c r="S34" i="8"/>
  <c r="T34" i="8"/>
  <c r="S29" i="8"/>
  <c r="S28" i="8" s="1"/>
  <c r="T29" i="8"/>
  <c r="T28" i="8" s="1"/>
  <c r="S15" i="8"/>
  <c r="S14" i="8" s="1"/>
  <c r="T15" i="8"/>
  <c r="T14" i="8" s="1"/>
  <c r="S33" i="8" l="1"/>
  <c r="T33" i="8"/>
  <c r="R38" i="8" l="1"/>
  <c r="Q38" i="8" s="1"/>
  <c r="P38" i="8"/>
  <c r="R34" i="8"/>
  <c r="P34" i="8"/>
  <c r="P29" i="8"/>
  <c r="R33" i="8" l="1"/>
  <c r="Q34" i="8"/>
  <c r="Q33" i="8" s="1"/>
  <c r="R29" i="8" l="1"/>
  <c r="R28" i="8" s="1"/>
  <c r="R13" i="8" s="1"/>
  <c r="R15" i="8"/>
  <c r="R14" i="8" s="1"/>
  <c r="Q15" i="8" l="1"/>
  <c r="Q14" i="8" s="1"/>
  <c r="Q29" i="8"/>
  <c r="Q28" i="8" s="1"/>
  <c r="Q13" i="8" s="1"/>
</calcChain>
</file>

<file path=xl/sharedStrings.xml><?xml version="1.0" encoding="utf-8"?>
<sst xmlns="http://schemas.openxmlformats.org/spreadsheetml/2006/main" count="288" uniqueCount="48">
  <si>
    <t>классификация целевой статьи расходов бюджета</t>
  </si>
  <si>
    <t>0</t>
  </si>
  <si>
    <t>1</t>
  </si>
  <si>
    <t>2</t>
  </si>
  <si>
    <t>5</t>
  </si>
  <si>
    <t>3</t>
  </si>
  <si>
    <t>7</t>
  </si>
  <si>
    <t>4</t>
  </si>
  <si>
    <t>6</t>
  </si>
  <si>
    <t>к муниципальной программе города Твери</t>
  </si>
  <si>
    <t>раз-дел</t>
  </si>
  <si>
    <t>под-раз-дел</t>
  </si>
  <si>
    <t>S</t>
  </si>
  <si>
    <t>9</t>
  </si>
  <si>
    <t>N</t>
  </si>
  <si>
    <t>8</t>
  </si>
  <si>
    <t>на 2018 - 2024 годы</t>
  </si>
  <si>
    <t>Средства бюджета Тверской области</t>
  </si>
  <si>
    <t>Средства бюджета города Твери</t>
  </si>
  <si>
    <t>в том числе, тыс. руб.</t>
  </si>
  <si>
    <t>Всего, 
тыс. руб.</t>
  </si>
  <si>
    <t>Заволжский район</t>
  </si>
  <si>
    <t>Московский район</t>
  </si>
  <si>
    <t>Центральный район</t>
  </si>
  <si>
    <t>Наименование показателя</t>
  </si>
  <si>
    <t xml:space="preserve">Средства организаций и населения города </t>
  </si>
  <si>
    <t>Всего по программе</t>
  </si>
  <si>
    <t xml:space="preserve">«Формирование современной городской среды» </t>
  </si>
  <si>
    <t>Адрес дворовой территории</t>
  </si>
  <si>
    <t>Код бюджетной классификации</t>
  </si>
  <si>
    <t>«Приложение 9.4</t>
  </si>
  <si>
    <t>Адресный перечень дворовых территорий, для включения в программу на 2022 год в рамках 
реализации программы по поддержке местных инициатив</t>
  </si>
  <si>
    <t xml:space="preserve">Обустройство площадки для временного размещения легкового автотранспорта  на придомовой территории дома №17 по ул. Хромова г.Тверь </t>
  </si>
  <si>
    <t>Благоустройство придомовой территории дома 54 по ул. Паши Савельевой г. Твери</t>
  </si>
  <si>
    <t>Ремонт дворовой территории и подъездных путей многоквартирного дома, расположенного по адресу: г. Тверь, ул. Королева, д.18</t>
  </si>
  <si>
    <t>Ремонт асфальтового покрытия дворовой территории многоквартирного дома по адресу: г. Тверь, пер. Трудолюбия, д. 4, корп.2</t>
  </si>
  <si>
    <t>Ограждение придомовых территорий многоквартирных жилых домов по Тверскому проспекту дом 15 и улице Советская дом 7 города Твери с установкой автоматики управления воротами и видеонаблюдения</t>
  </si>
  <si>
    <t xml:space="preserve">Приложение 2
к постановлению Администрации города Твери
от «___» ______  2022 № ____  </t>
  </si>
  <si>
    <t>Протяженность установленного ограждения, м</t>
  </si>
  <si>
    <t>Площадь парковочных мест, кв.м</t>
  </si>
  <si>
    <t>Площадь благоустраиваемой дворовой территории (ремонт а/б покрытия), кв. м</t>
  </si>
  <si>
    <t>И.о. начальника департамента дорожного хозяйства, 
благоустройства и транспорта администрации города Твери                                                                                                                  П.Н. Кондратьев</t>
  </si>
  <si>
    <t>Пролетарский район</t>
  </si>
  <si>
    <t>Обустройство детской игровой площадки, расположенной по адресу: г. Тверь, проспект Ленина, д. № 27</t>
  </si>
  <si>
    <t>Количество установленных камер видеонаб-людения, штук</t>
  </si>
  <si>
    <t>Количество установ-ленных ворот, штук</t>
  </si>
  <si>
    <t>Количество благоустро-енных детских площадок, штук</t>
  </si>
  <si>
    <t>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</si>
</sst>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13"/>
      <name val="Times New Roman"/>
      <family val="1"/>
      <charset val="204"/>
    </font>
    <font>
      <sz val="16"/>
      <name val="Times New Roman"/>
      <family val="1"/>
      <charset val="204"/>
    </font>
    <font>
      <sz val="10.5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72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2" fillId="4" borderId="0" xfId="0" applyNumberFormat="1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49" fontId="1" fillId="3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49" fontId="2" fillId="3" borderId="0" xfId="0" applyNumberFormat="1" applyFont="1" applyFill="1" applyBorder="1" applyAlignment="1">
      <alignment horizontal="left" vertical="center" wrapText="1"/>
    </xf>
    <xf numFmtId="49" fontId="1" fillId="4" borderId="0" xfId="0" applyNumberFormat="1" applyFont="1" applyFill="1" applyBorder="1" applyAlignment="1">
      <alignment horizontal="left" vertical="center" wrapText="1"/>
    </xf>
    <xf numFmtId="49" fontId="2" fillId="2" borderId="0" xfId="0" applyNumberFormat="1" applyFont="1" applyFill="1" applyBorder="1" applyAlignment="1">
      <alignment horizontal="left" vertical="center" wrapText="1"/>
    </xf>
    <xf numFmtId="0" fontId="1" fillId="3" borderId="0" xfId="0" applyFont="1" applyFill="1" applyAlignment="1">
      <alignment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12" fillId="3" borderId="1" xfId="0" applyNumberFormat="1" applyFont="1" applyFill="1" applyBorder="1" applyAlignment="1">
      <alignment horizontal="center" vertical="center" wrapText="1"/>
    </xf>
    <xf numFmtId="2" fontId="1" fillId="3" borderId="0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8" fillId="0" borderId="0" xfId="0" applyFont="1" applyAlignment="1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4" fontId="14" fillId="0" borderId="1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0" fontId="16" fillId="3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right" vertical="center" wrapText="1"/>
    </xf>
    <xf numFmtId="0" fontId="11" fillId="3" borderId="1" xfId="0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left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0" fontId="9" fillId="0" borderId="0" xfId="1" applyFont="1" applyAlignment="1" applyProtection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garantf1://16279964.18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3"/>
  <sheetViews>
    <sheetView tabSelected="1" view="pageBreakPreview" topLeftCell="A7" zoomScale="110" zoomScaleNormal="90" zoomScaleSheetLayoutView="110" zoomScalePageLayoutView="62" workbookViewId="0">
      <selection activeCell="R31" sqref="R31"/>
    </sheetView>
  </sheetViews>
  <sheetFormatPr defaultColWidth="8.5703125" defaultRowHeight="15.75" x14ac:dyDescent="0.25"/>
  <cols>
    <col min="1" max="14" width="2.7109375" style="5" customWidth="1"/>
    <col min="15" max="15" width="51.28515625" style="4" customWidth="1"/>
    <col min="16" max="16" width="10.5703125" style="4" hidden="1" customWidth="1"/>
    <col min="17" max="17" width="11.42578125" style="4" customWidth="1"/>
    <col min="18" max="18" width="9.7109375" style="4" customWidth="1"/>
    <col min="19" max="19" width="10.140625" style="4" customWidth="1"/>
    <col min="20" max="20" width="11.7109375" style="4" customWidth="1"/>
    <col min="21" max="21" width="19" style="4" customWidth="1"/>
    <col min="22" max="22" width="14.140625" style="4" customWidth="1"/>
    <col min="23" max="23" width="14.85546875" style="4" customWidth="1"/>
    <col min="24" max="24" width="9.42578125" style="4" customWidth="1"/>
    <col min="25" max="25" width="14.140625" style="4" customWidth="1"/>
    <col min="26" max="26" width="11.7109375" style="4" customWidth="1"/>
    <col min="27" max="27" width="12.85546875" style="21" customWidth="1"/>
    <col min="28" max="28" width="13.42578125" style="4" customWidth="1"/>
    <col min="29" max="29" width="11.7109375" style="4" bestFit="1" customWidth="1"/>
    <col min="30" max="30" width="10.7109375" style="4" customWidth="1"/>
    <col min="31" max="32" width="10.42578125" style="4" bestFit="1" customWidth="1"/>
    <col min="33" max="33" width="12.28515625" style="4" bestFit="1" customWidth="1"/>
    <col min="34" max="34" width="11.42578125" style="4" bestFit="1" customWidth="1"/>
    <col min="35" max="16384" width="8.5703125" style="4"/>
  </cols>
  <sheetData>
    <row r="1" spans="1:32" s="40" customFormat="1" ht="57" customHeight="1" x14ac:dyDescent="0.25">
      <c r="A1" s="66" t="s">
        <v>37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</row>
    <row r="2" spans="1:32" s="40" customFormat="1" ht="13.15" customHeight="1" x14ac:dyDescent="0.2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5"/>
      <c r="Y2" s="55"/>
      <c r="Z2" s="55"/>
    </row>
    <row r="3" spans="1:32" s="40" customFormat="1" ht="13.9" customHeight="1" x14ac:dyDescent="0.25">
      <c r="A3" s="67" t="s">
        <v>30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</row>
    <row r="4" spans="1:32" s="40" customFormat="1" ht="18.75" x14ac:dyDescent="0.25">
      <c r="A4" s="68" t="s">
        <v>9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</row>
    <row r="5" spans="1:32" s="40" customFormat="1" ht="18.75" x14ac:dyDescent="0.25">
      <c r="A5" s="67" t="s">
        <v>27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</row>
    <row r="6" spans="1:32" s="40" customFormat="1" ht="18.75" x14ac:dyDescent="0.25">
      <c r="A6" s="67" t="s">
        <v>16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</row>
    <row r="7" spans="1:32" ht="10.9" customHeight="1" x14ac:dyDescent="0.2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0"/>
      <c r="AB7" s="20"/>
      <c r="AC7" s="20"/>
    </row>
    <row r="8" spans="1:32" ht="34.15" customHeight="1" x14ac:dyDescent="0.25">
      <c r="A8" s="65" t="s">
        <v>31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"/>
    </row>
    <row r="9" spans="1:32" ht="9" customHeight="1" x14ac:dyDescent="0.25"/>
    <row r="10" spans="1:32" s="19" customFormat="1" x14ac:dyDescent="0.25">
      <c r="A10" s="69" t="s">
        <v>29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70" t="s">
        <v>28</v>
      </c>
      <c r="P10" s="64"/>
      <c r="Q10" s="64" t="s">
        <v>20</v>
      </c>
      <c r="R10" s="71" t="s">
        <v>19</v>
      </c>
      <c r="S10" s="71"/>
      <c r="T10" s="71"/>
      <c r="U10" s="59" t="s">
        <v>24</v>
      </c>
      <c r="V10" s="59"/>
      <c r="W10" s="59"/>
      <c r="X10" s="59"/>
      <c r="Y10" s="59"/>
      <c r="Z10" s="59"/>
      <c r="AA10" s="6"/>
      <c r="AB10" s="6"/>
      <c r="AC10" s="6"/>
      <c r="AD10" s="6"/>
      <c r="AE10" s="6"/>
      <c r="AF10" s="6"/>
    </row>
    <row r="11" spans="1:32" s="19" customFormat="1" ht="67.5" x14ac:dyDescent="0.25">
      <c r="A11" s="69" t="s">
        <v>10</v>
      </c>
      <c r="B11" s="69"/>
      <c r="C11" s="69" t="s">
        <v>11</v>
      </c>
      <c r="D11" s="69"/>
      <c r="E11" s="69" t="s">
        <v>0</v>
      </c>
      <c r="F11" s="69"/>
      <c r="G11" s="69"/>
      <c r="H11" s="69"/>
      <c r="I11" s="69"/>
      <c r="J11" s="69"/>
      <c r="K11" s="69"/>
      <c r="L11" s="69"/>
      <c r="M11" s="69"/>
      <c r="N11" s="69"/>
      <c r="O11" s="70"/>
      <c r="P11" s="64"/>
      <c r="Q11" s="64"/>
      <c r="R11" s="49" t="s">
        <v>18</v>
      </c>
      <c r="S11" s="50" t="s">
        <v>17</v>
      </c>
      <c r="T11" s="51" t="s">
        <v>25</v>
      </c>
      <c r="U11" s="56" t="s">
        <v>40</v>
      </c>
      <c r="V11" s="56" t="s">
        <v>44</v>
      </c>
      <c r="W11" s="56" t="s">
        <v>38</v>
      </c>
      <c r="X11" s="56" t="s">
        <v>39</v>
      </c>
      <c r="Y11" s="56" t="s">
        <v>46</v>
      </c>
      <c r="Z11" s="56" t="s">
        <v>45</v>
      </c>
      <c r="AA11" s="7"/>
      <c r="AB11" s="8"/>
      <c r="AC11" s="8"/>
      <c r="AD11" s="9"/>
      <c r="AE11" s="9"/>
      <c r="AF11" s="9"/>
    </row>
    <row r="12" spans="1:32" s="19" customFormat="1" ht="12.75" x14ac:dyDescent="0.25">
      <c r="A12" s="48">
        <v>1</v>
      </c>
      <c r="B12" s="48">
        <v>2</v>
      </c>
      <c r="C12" s="48">
        <v>3</v>
      </c>
      <c r="D12" s="48">
        <v>4</v>
      </c>
      <c r="E12" s="48">
        <v>5</v>
      </c>
      <c r="F12" s="48">
        <v>6</v>
      </c>
      <c r="G12" s="48">
        <v>7</v>
      </c>
      <c r="H12" s="48">
        <v>8</v>
      </c>
      <c r="I12" s="48">
        <v>9</v>
      </c>
      <c r="J12" s="48">
        <v>10</v>
      </c>
      <c r="K12" s="48">
        <v>11</v>
      </c>
      <c r="L12" s="48">
        <v>12</v>
      </c>
      <c r="M12" s="48">
        <v>13</v>
      </c>
      <c r="N12" s="48">
        <v>14</v>
      </c>
      <c r="O12" s="30">
        <v>15</v>
      </c>
      <c r="P12" s="48"/>
      <c r="Q12" s="48">
        <v>16</v>
      </c>
      <c r="R12" s="30">
        <v>17</v>
      </c>
      <c r="S12" s="48">
        <v>18</v>
      </c>
      <c r="T12" s="48">
        <v>19</v>
      </c>
      <c r="U12" s="48">
        <v>20</v>
      </c>
      <c r="V12" s="30">
        <v>21</v>
      </c>
      <c r="W12" s="30">
        <v>22</v>
      </c>
      <c r="X12" s="30">
        <v>23</v>
      </c>
      <c r="Y12" s="30"/>
      <c r="Z12" s="48">
        <v>24</v>
      </c>
      <c r="AA12" s="46"/>
      <c r="AB12" s="47"/>
      <c r="AC12" s="47"/>
      <c r="AD12" s="9"/>
      <c r="AE12" s="9"/>
      <c r="AF12" s="9"/>
    </row>
    <row r="13" spans="1:32" s="19" customFormat="1" ht="18.75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42" t="s">
        <v>26</v>
      </c>
      <c r="P13" s="10"/>
      <c r="Q13" s="45">
        <f>Q14+Q28+Q33+Q23</f>
        <v>11008.7</v>
      </c>
      <c r="R13" s="45">
        <f t="shared" ref="R13:T13" si="0">R14+R28+R33+R23</f>
        <v>3635.8</v>
      </c>
      <c r="S13" s="45">
        <f t="shared" si="0"/>
        <v>4923.5</v>
      </c>
      <c r="T13" s="45">
        <f t="shared" si="0"/>
        <v>2449.3999999999996</v>
      </c>
      <c r="U13" s="10"/>
      <c r="V13" s="10"/>
      <c r="W13" s="10"/>
      <c r="X13" s="10"/>
      <c r="Y13" s="10"/>
      <c r="Z13" s="10"/>
      <c r="AA13" s="11"/>
      <c r="AB13" s="12"/>
      <c r="AC13" s="13"/>
      <c r="AD13" s="9"/>
      <c r="AE13" s="9"/>
      <c r="AF13" s="9"/>
    </row>
    <row r="14" spans="1:32" s="38" customFormat="1" ht="18.75" x14ac:dyDescent="0.25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41" t="s">
        <v>21</v>
      </c>
      <c r="P14" s="33"/>
      <c r="Q14" s="16">
        <f>Q15+Q19</f>
        <v>5318.9</v>
      </c>
      <c r="R14" s="16">
        <f t="shared" ref="R14:T14" si="1">R15+R19</f>
        <v>1357.3</v>
      </c>
      <c r="S14" s="16">
        <f t="shared" si="1"/>
        <v>2659.4</v>
      </c>
      <c r="T14" s="16">
        <f t="shared" si="1"/>
        <v>1302.1999999999998</v>
      </c>
      <c r="U14" s="33"/>
      <c r="V14" s="33"/>
      <c r="W14" s="33"/>
      <c r="X14" s="33"/>
      <c r="Y14" s="33"/>
      <c r="Z14" s="33"/>
      <c r="AA14" s="34"/>
      <c r="AB14" s="35"/>
      <c r="AC14" s="36"/>
      <c r="AD14" s="37"/>
      <c r="AE14" s="37"/>
      <c r="AF14" s="37"/>
    </row>
    <row r="15" spans="1:32" s="25" customFormat="1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58" t="s">
        <v>32</v>
      </c>
      <c r="P15" s="31">
        <f>SUM(P16:P18)</f>
        <v>1859.6</v>
      </c>
      <c r="Q15" s="31">
        <f t="shared" ref="Q15:Q22" si="2">SUM(R15:T15)</f>
        <v>2320.4</v>
      </c>
      <c r="R15" s="3">
        <f t="shared" ref="R15:T15" si="3">SUM(R16:R18)</f>
        <v>447.8</v>
      </c>
      <c r="S15" s="3">
        <f t="shared" si="3"/>
        <v>1160.2</v>
      </c>
      <c r="T15" s="3">
        <f t="shared" si="3"/>
        <v>712.4</v>
      </c>
      <c r="U15" s="59"/>
      <c r="V15" s="61"/>
      <c r="W15" s="61"/>
      <c r="X15" s="61"/>
      <c r="Y15" s="61"/>
      <c r="Z15" s="61"/>
      <c r="AA15" s="32"/>
    </row>
    <row r="16" spans="1:32" s="25" customFormat="1" x14ac:dyDescent="0.25">
      <c r="A16" s="43" t="s">
        <v>1</v>
      </c>
      <c r="B16" s="43" t="s">
        <v>7</v>
      </c>
      <c r="C16" s="43" t="s">
        <v>1</v>
      </c>
      <c r="D16" s="43" t="s">
        <v>13</v>
      </c>
      <c r="E16" s="43" t="s">
        <v>2</v>
      </c>
      <c r="F16" s="43" t="s">
        <v>7</v>
      </c>
      <c r="G16" s="43" t="s">
        <v>1</v>
      </c>
      <c r="H16" s="43" t="s">
        <v>1</v>
      </c>
      <c r="I16" s="43" t="s">
        <v>3</v>
      </c>
      <c r="J16" s="43" t="s">
        <v>12</v>
      </c>
      <c r="K16" s="43" t="s">
        <v>13</v>
      </c>
      <c r="L16" s="43" t="s">
        <v>1</v>
      </c>
      <c r="M16" s="43" t="s">
        <v>3</v>
      </c>
      <c r="N16" s="43" t="s">
        <v>4</v>
      </c>
      <c r="O16" s="58"/>
      <c r="P16" s="28">
        <v>600</v>
      </c>
      <c r="Q16" s="28">
        <f t="shared" si="2"/>
        <v>447.8</v>
      </c>
      <c r="R16" s="2">
        <v>447.8</v>
      </c>
      <c r="S16" s="2"/>
      <c r="T16" s="2"/>
      <c r="U16" s="59"/>
      <c r="V16" s="61"/>
      <c r="W16" s="61"/>
      <c r="X16" s="61"/>
      <c r="Y16" s="61"/>
      <c r="Z16" s="61"/>
      <c r="AA16" s="22"/>
    </row>
    <row r="17" spans="1:27" s="25" customFormat="1" x14ac:dyDescent="0.25">
      <c r="A17" s="43" t="s">
        <v>1</v>
      </c>
      <c r="B17" s="43" t="s">
        <v>7</v>
      </c>
      <c r="C17" s="43" t="s">
        <v>1</v>
      </c>
      <c r="D17" s="43" t="s">
        <v>13</v>
      </c>
      <c r="E17" s="43" t="s">
        <v>2</v>
      </c>
      <c r="F17" s="43" t="s">
        <v>7</v>
      </c>
      <c r="G17" s="43" t="s">
        <v>1</v>
      </c>
      <c r="H17" s="43" t="s">
        <v>1</v>
      </c>
      <c r="I17" s="43" t="s">
        <v>3</v>
      </c>
      <c r="J17" s="43" t="s">
        <v>2</v>
      </c>
      <c r="K17" s="43" t="s">
        <v>13</v>
      </c>
      <c r="L17" s="43" t="s">
        <v>1</v>
      </c>
      <c r="M17" s="43" t="s">
        <v>3</v>
      </c>
      <c r="N17" s="43" t="s">
        <v>4</v>
      </c>
      <c r="O17" s="58"/>
      <c r="P17" s="28">
        <v>600</v>
      </c>
      <c r="Q17" s="28">
        <f t="shared" si="2"/>
        <v>1160.2</v>
      </c>
      <c r="R17" s="2"/>
      <c r="S17" s="2">
        <v>1160.2</v>
      </c>
      <c r="T17" s="2"/>
      <c r="U17" s="59"/>
      <c r="V17" s="61"/>
      <c r="W17" s="61"/>
      <c r="X17" s="61"/>
      <c r="Y17" s="61"/>
      <c r="Z17" s="61"/>
      <c r="AA17" s="22"/>
    </row>
    <row r="18" spans="1:27" s="25" customFormat="1" x14ac:dyDescent="0.25">
      <c r="A18" s="43" t="s">
        <v>1</v>
      </c>
      <c r="B18" s="43" t="s">
        <v>7</v>
      </c>
      <c r="C18" s="43" t="s">
        <v>1</v>
      </c>
      <c r="D18" s="43" t="s">
        <v>13</v>
      </c>
      <c r="E18" s="43" t="s">
        <v>2</v>
      </c>
      <c r="F18" s="43" t="s">
        <v>7</v>
      </c>
      <c r="G18" s="43" t="s">
        <v>1</v>
      </c>
      <c r="H18" s="43" t="s">
        <v>1</v>
      </c>
      <c r="I18" s="43" t="s">
        <v>3</v>
      </c>
      <c r="J18" s="43" t="s">
        <v>12</v>
      </c>
      <c r="K18" s="43" t="s">
        <v>13</v>
      </c>
      <c r="L18" s="43" t="s">
        <v>14</v>
      </c>
      <c r="M18" s="43" t="s">
        <v>3</v>
      </c>
      <c r="N18" s="43" t="s">
        <v>4</v>
      </c>
      <c r="O18" s="58"/>
      <c r="P18" s="28">
        <v>659.6</v>
      </c>
      <c r="Q18" s="28">
        <f t="shared" si="2"/>
        <v>712.4</v>
      </c>
      <c r="R18" s="2"/>
      <c r="S18" s="2"/>
      <c r="T18" s="2">
        <v>712.4</v>
      </c>
      <c r="U18" s="59"/>
      <c r="V18" s="61"/>
      <c r="W18" s="61"/>
      <c r="X18" s="61"/>
      <c r="Y18" s="61"/>
      <c r="Z18" s="61"/>
      <c r="AA18" s="22"/>
    </row>
    <row r="19" spans="1:27" s="25" customForma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58" t="s">
        <v>33</v>
      </c>
      <c r="P19" s="31">
        <f>SUM(P20:P22)</f>
        <v>1859.6</v>
      </c>
      <c r="Q19" s="31">
        <f t="shared" si="2"/>
        <v>2998.5</v>
      </c>
      <c r="R19" s="3">
        <f t="shared" ref="R19:T19" si="4">SUM(R20:R22)</f>
        <v>909.5</v>
      </c>
      <c r="S19" s="3">
        <f t="shared" si="4"/>
        <v>1499.2</v>
      </c>
      <c r="T19" s="3">
        <f t="shared" si="4"/>
        <v>589.79999999999995</v>
      </c>
      <c r="U19" s="59"/>
      <c r="V19" s="60">
        <v>20</v>
      </c>
      <c r="W19" s="60">
        <v>22</v>
      </c>
      <c r="X19" s="61"/>
      <c r="Y19" s="61"/>
      <c r="Z19" s="60">
        <v>2</v>
      </c>
      <c r="AA19" s="32"/>
    </row>
    <row r="20" spans="1:27" s="25" customFormat="1" x14ac:dyDescent="0.25">
      <c r="A20" s="43" t="s">
        <v>1</v>
      </c>
      <c r="B20" s="43" t="s">
        <v>4</v>
      </c>
      <c r="C20" s="43" t="s">
        <v>1</v>
      </c>
      <c r="D20" s="43" t="s">
        <v>5</v>
      </c>
      <c r="E20" s="43" t="s">
        <v>2</v>
      </c>
      <c r="F20" s="43" t="s">
        <v>7</v>
      </c>
      <c r="G20" s="43" t="s">
        <v>1</v>
      </c>
      <c r="H20" s="43" t="s">
        <v>1</v>
      </c>
      <c r="I20" s="43" t="s">
        <v>3</v>
      </c>
      <c r="J20" s="43" t="s">
        <v>12</v>
      </c>
      <c r="K20" s="43" t="s">
        <v>13</v>
      </c>
      <c r="L20" s="43" t="s">
        <v>1</v>
      </c>
      <c r="M20" s="43" t="s">
        <v>3</v>
      </c>
      <c r="N20" s="43" t="s">
        <v>8</v>
      </c>
      <c r="O20" s="58"/>
      <c r="P20" s="28">
        <v>600</v>
      </c>
      <c r="Q20" s="28">
        <f t="shared" si="2"/>
        <v>909.5</v>
      </c>
      <c r="R20" s="2">
        <v>909.5</v>
      </c>
      <c r="S20" s="2"/>
      <c r="T20" s="2"/>
      <c r="U20" s="59"/>
      <c r="V20" s="60"/>
      <c r="W20" s="60"/>
      <c r="X20" s="61"/>
      <c r="Y20" s="61"/>
      <c r="Z20" s="60"/>
      <c r="AA20" s="22"/>
    </row>
    <row r="21" spans="1:27" s="25" customFormat="1" x14ac:dyDescent="0.25">
      <c r="A21" s="43" t="s">
        <v>1</v>
      </c>
      <c r="B21" s="43" t="s">
        <v>4</v>
      </c>
      <c r="C21" s="43" t="s">
        <v>1</v>
      </c>
      <c r="D21" s="43" t="s">
        <v>5</v>
      </c>
      <c r="E21" s="43" t="s">
        <v>2</v>
      </c>
      <c r="F21" s="43" t="s">
        <v>7</v>
      </c>
      <c r="G21" s="43" t="s">
        <v>1</v>
      </c>
      <c r="H21" s="43" t="s">
        <v>1</v>
      </c>
      <c r="I21" s="43" t="s">
        <v>3</v>
      </c>
      <c r="J21" s="43" t="s">
        <v>2</v>
      </c>
      <c r="K21" s="43" t="s">
        <v>13</v>
      </c>
      <c r="L21" s="43" t="s">
        <v>1</v>
      </c>
      <c r="M21" s="43" t="s">
        <v>3</v>
      </c>
      <c r="N21" s="43" t="s">
        <v>8</v>
      </c>
      <c r="O21" s="58"/>
      <c r="P21" s="28">
        <v>600</v>
      </c>
      <c r="Q21" s="28">
        <f t="shared" si="2"/>
        <v>1499.2</v>
      </c>
      <c r="R21" s="2"/>
      <c r="S21" s="2">
        <v>1499.2</v>
      </c>
      <c r="T21" s="2"/>
      <c r="U21" s="59"/>
      <c r="V21" s="60"/>
      <c r="W21" s="60"/>
      <c r="X21" s="61"/>
      <c r="Y21" s="61"/>
      <c r="Z21" s="60"/>
      <c r="AA21" s="22"/>
    </row>
    <row r="22" spans="1:27" s="25" customFormat="1" x14ac:dyDescent="0.25">
      <c r="A22" s="43" t="s">
        <v>1</v>
      </c>
      <c r="B22" s="43" t="s">
        <v>4</v>
      </c>
      <c r="C22" s="43" t="s">
        <v>1</v>
      </c>
      <c r="D22" s="43" t="s">
        <v>5</v>
      </c>
      <c r="E22" s="43" t="s">
        <v>2</v>
      </c>
      <c r="F22" s="43" t="s">
        <v>7</v>
      </c>
      <c r="G22" s="43" t="s">
        <v>1</v>
      </c>
      <c r="H22" s="43" t="s">
        <v>1</v>
      </c>
      <c r="I22" s="43" t="s">
        <v>3</v>
      </c>
      <c r="J22" s="43" t="s">
        <v>12</v>
      </c>
      <c r="K22" s="43" t="s">
        <v>13</v>
      </c>
      <c r="L22" s="43" t="s">
        <v>14</v>
      </c>
      <c r="M22" s="43" t="s">
        <v>3</v>
      </c>
      <c r="N22" s="43" t="s">
        <v>8</v>
      </c>
      <c r="O22" s="58"/>
      <c r="P22" s="28">
        <v>659.6</v>
      </c>
      <c r="Q22" s="28">
        <f t="shared" si="2"/>
        <v>589.79999999999995</v>
      </c>
      <c r="R22" s="2"/>
      <c r="S22" s="2"/>
      <c r="T22" s="2">
        <v>589.79999999999995</v>
      </c>
      <c r="U22" s="59"/>
      <c r="V22" s="60"/>
      <c r="W22" s="60"/>
      <c r="X22" s="61"/>
      <c r="Y22" s="61"/>
      <c r="Z22" s="60"/>
      <c r="AA22" s="22"/>
    </row>
    <row r="23" spans="1:27" s="39" customFormat="1" ht="18.75" x14ac:dyDescent="0.25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1" t="s">
        <v>42</v>
      </c>
      <c r="P23" s="27"/>
      <c r="Q23" s="26">
        <f>Q24</f>
        <v>909.7</v>
      </c>
      <c r="R23" s="26">
        <f>R24</f>
        <v>530.5</v>
      </c>
      <c r="S23" s="26">
        <f>S24</f>
        <v>305.2</v>
      </c>
      <c r="T23" s="26">
        <f>T24</f>
        <v>74</v>
      </c>
      <c r="U23" s="1"/>
      <c r="V23" s="1"/>
      <c r="W23" s="1"/>
      <c r="X23" s="1"/>
      <c r="Y23" s="1"/>
      <c r="Z23" s="1"/>
      <c r="AA23" s="24"/>
    </row>
    <row r="24" spans="1:27" s="25" customFormat="1" x14ac:dyDescent="0.25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58" t="s">
        <v>43</v>
      </c>
      <c r="P24" s="31">
        <f>SUM(P25:P27)</f>
        <v>1088.3</v>
      </c>
      <c r="Q24" s="31">
        <f>SUM(R24:T24)</f>
        <v>909.7</v>
      </c>
      <c r="R24" s="53">
        <f t="shared" ref="R24:T24" si="5">SUM(R25:R27)</f>
        <v>530.5</v>
      </c>
      <c r="S24" s="53">
        <f t="shared" si="5"/>
        <v>305.2</v>
      </c>
      <c r="T24" s="53">
        <f t="shared" si="5"/>
        <v>74</v>
      </c>
      <c r="U24" s="61"/>
      <c r="V24" s="61"/>
      <c r="W24" s="61"/>
      <c r="X24" s="61"/>
      <c r="Y24" s="60">
        <v>1</v>
      </c>
      <c r="Z24" s="61"/>
      <c r="AA24" s="18"/>
    </row>
    <row r="25" spans="1:27" s="25" customFormat="1" x14ac:dyDescent="0.25">
      <c r="A25" s="43" t="s">
        <v>1</v>
      </c>
      <c r="B25" s="43" t="s">
        <v>7</v>
      </c>
      <c r="C25" s="43" t="s">
        <v>1</v>
      </c>
      <c r="D25" s="43" t="s">
        <v>13</v>
      </c>
      <c r="E25" s="43" t="s">
        <v>2</v>
      </c>
      <c r="F25" s="43" t="s">
        <v>7</v>
      </c>
      <c r="G25" s="43" t="s">
        <v>1</v>
      </c>
      <c r="H25" s="43" t="s">
        <v>1</v>
      </c>
      <c r="I25" s="43" t="s">
        <v>3</v>
      </c>
      <c r="J25" s="43" t="s">
        <v>12</v>
      </c>
      <c r="K25" s="43" t="s">
        <v>13</v>
      </c>
      <c r="L25" s="43" t="s">
        <v>1</v>
      </c>
      <c r="M25" s="43" t="s">
        <v>5</v>
      </c>
      <c r="N25" s="43" t="s">
        <v>1</v>
      </c>
      <c r="O25" s="58"/>
      <c r="P25" s="28">
        <v>175.7</v>
      </c>
      <c r="Q25" s="28">
        <f>SUM(R25:T25)</f>
        <v>530.5</v>
      </c>
      <c r="R25" s="52">
        <v>530.5</v>
      </c>
      <c r="S25" s="52"/>
      <c r="T25" s="52"/>
      <c r="U25" s="61"/>
      <c r="V25" s="61"/>
      <c r="W25" s="61"/>
      <c r="X25" s="61"/>
      <c r="Y25" s="60"/>
      <c r="Z25" s="61"/>
      <c r="AA25" s="22"/>
    </row>
    <row r="26" spans="1:27" s="25" customFormat="1" x14ac:dyDescent="0.25">
      <c r="A26" s="43" t="s">
        <v>1</v>
      </c>
      <c r="B26" s="43" t="s">
        <v>7</v>
      </c>
      <c r="C26" s="43" t="s">
        <v>1</v>
      </c>
      <c r="D26" s="43" t="s">
        <v>13</v>
      </c>
      <c r="E26" s="43" t="s">
        <v>2</v>
      </c>
      <c r="F26" s="43" t="s">
        <v>7</v>
      </c>
      <c r="G26" s="43" t="s">
        <v>1</v>
      </c>
      <c r="H26" s="43" t="s">
        <v>1</v>
      </c>
      <c r="I26" s="43" t="s">
        <v>3</v>
      </c>
      <c r="J26" s="43" t="s">
        <v>2</v>
      </c>
      <c r="K26" s="43" t="s">
        <v>13</v>
      </c>
      <c r="L26" s="43" t="s">
        <v>1</v>
      </c>
      <c r="M26" s="43" t="s">
        <v>5</v>
      </c>
      <c r="N26" s="43" t="s">
        <v>1</v>
      </c>
      <c r="O26" s="58"/>
      <c r="P26" s="28">
        <v>561.6</v>
      </c>
      <c r="Q26" s="28">
        <f>SUM(R26:T26)</f>
        <v>305.2</v>
      </c>
      <c r="R26" s="52"/>
      <c r="S26" s="52">
        <v>305.2</v>
      </c>
      <c r="T26" s="52"/>
      <c r="U26" s="61"/>
      <c r="V26" s="61"/>
      <c r="W26" s="61"/>
      <c r="X26" s="61"/>
      <c r="Y26" s="60"/>
      <c r="Z26" s="61"/>
      <c r="AA26" s="22"/>
    </row>
    <row r="27" spans="1:27" s="25" customFormat="1" x14ac:dyDescent="0.25">
      <c r="A27" s="43" t="s">
        <v>1</v>
      </c>
      <c r="B27" s="43" t="s">
        <v>7</v>
      </c>
      <c r="C27" s="43" t="s">
        <v>1</v>
      </c>
      <c r="D27" s="43" t="s">
        <v>13</v>
      </c>
      <c r="E27" s="43" t="s">
        <v>2</v>
      </c>
      <c r="F27" s="43" t="s">
        <v>7</v>
      </c>
      <c r="G27" s="43" t="s">
        <v>1</v>
      </c>
      <c r="H27" s="43" t="s">
        <v>1</v>
      </c>
      <c r="I27" s="43" t="s">
        <v>3</v>
      </c>
      <c r="J27" s="43" t="s">
        <v>12</v>
      </c>
      <c r="K27" s="43" t="s">
        <v>13</v>
      </c>
      <c r="L27" s="43" t="s">
        <v>14</v>
      </c>
      <c r="M27" s="43" t="s">
        <v>5</v>
      </c>
      <c r="N27" s="43" t="s">
        <v>1</v>
      </c>
      <c r="O27" s="58"/>
      <c r="P27" s="28">
        <v>351</v>
      </c>
      <c r="Q27" s="28">
        <f>SUM(R27:T27)</f>
        <v>74</v>
      </c>
      <c r="R27" s="52"/>
      <c r="S27" s="52"/>
      <c r="T27" s="52">
        <v>74</v>
      </c>
      <c r="U27" s="61"/>
      <c r="V27" s="61"/>
      <c r="W27" s="61"/>
      <c r="X27" s="61"/>
      <c r="Y27" s="60"/>
      <c r="Z27" s="61"/>
      <c r="AA27" s="22"/>
    </row>
    <row r="28" spans="1:27" s="39" customFormat="1" ht="18.75" x14ac:dyDescent="0.25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1" t="s">
        <v>22</v>
      </c>
      <c r="P28" s="27"/>
      <c r="Q28" s="26">
        <f>Q29</f>
        <v>2062.1</v>
      </c>
      <c r="R28" s="26">
        <f>R29</f>
        <v>1024.7</v>
      </c>
      <c r="S28" s="26">
        <f>S29</f>
        <v>600</v>
      </c>
      <c r="T28" s="26">
        <f>T29</f>
        <v>437.4</v>
      </c>
      <c r="U28" s="1"/>
      <c r="V28" s="1"/>
      <c r="W28" s="1"/>
      <c r="X28" s="1"/>
      <c r="Y28" s="1"/>
      <c r="Z28" s="1"/>
      <c r="AA28" s="24"/>
    </row>
    <row r="29" spans="1:27" s="25" customFormat="1" x14ac:dyDescent="0.25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58" t="s">
        <v>34</v>
      </c>
      <c r="P29" s="31">
        <f>SUM(P30:P32)</f>
        <v>1088.3</v>
      </c>
      <c r="Q29" s="31">
        <f>SUM(R29:T29)</f>
        <v>2062.1</v>
      </c>
      <c r="R29" s="3">
        <f t="shared" ref="R29:T29" si="6">SUM(R30:R32)</f>
        <v>1024.7</v>
      </c>
      <c r="S29" s="3">
        <f t="shared" si="6"/>
        <v>600</v>
      </c>
      <c r="T29" s="3">
        <f t="shared" si="6"/>
        <v>437.4</v>
      </c>
      <c r="U29" s="61">
        <v>945</v>
      </c>
      <c r="V29" s="61"/>
      <c r="W29" s="61"/>
      <c r="X29" s="61"/>
      <c r="Y29" s="61"/>
      <c r="Z29" s="61"/>
      <c r="AA29" s="18"/>
    </row>
    <row r="30" spans="1:27" s="25" customFormat="1" x14ac:dyDescent="0.25">
      <c r="A30" s="43" t="s">
        <v>1</v>
      </c>
      <c r="B30" s="43" t="s">
        <v>7</v>
      </c>
      <c r="C30" s="43" t="s">
        <v>1</v>
      </c>
      <c r="D30" s="43" t="s">
        <v>13</v>
      </c>
      <c r="E30" s="43" t="s">
        <v>2</v>
      </c>
      <c r="F30" s="43" t="s">
        <v>7</v>
      </c>
      <c r="G30" s="43" t="s">
        <v>1</v>
      </c>
      <c r="H30" s="43" t="s">
        <v>1</v>
      </c>
      <c r="I30" s="43" t="s">
        <v>3</v>
      </c>
      <c r="J30" s="43" t="s">
        <v>12</v>
      </c>
      <c r="K30" s="43" t="s">
        <v>13</v>
      </c>
      <c r="L30" s="43" t="s">
        <v>1</v>
      </c>
      <c r="M30" s="43" t="s">
        <v>3</v>
      </c>
      <c r="N30" s="43" t="s">
        <v>6</v>
      </c>
      <c r="O30" s="58"/>
      <c r="P30" s="28">
        <v>175.7</v>
      </c>
      <c r="Q30" s="28">
        <f>SUM(R30:T30)</f>
        <v>1024.7</v>
      </c>
      <c r="R30" s="2">
        <f>987.7+37</f>
        <v>1024.7</v>
      </c>
      <c r="S30" s="2"/>
      <c r="T30" s="2"/>
      <c r="U30" s="61"/>
      <c r="V30" s="61"/>
      <c r="W30" s="61"/>
      <c r="X30" s="61"/>
      <c r="Y30" s="61"/>
      <c r="Z30" s="61"/>
      <c r="AA30" s="22"/>
    </row>
    <row r="31" spans="1:27" s="25" customFormat="1" x14ac:dyDescent="0.25">
      <c r="A31" s="43" t="s">
        <v>1</v>
      </c>
      <c r="B31" s="43" t="s">
        <v>7</v>
      </c>
      <c r="C31" s="43" t="s">
        <v>1</v>
      </c>
      <c r="D31" s="43" t="s">
        <v>13</v>
      </c>
      <c r="E31" s="43" t="s">
        <v>2</v>
      </c>
      <c r="F31" s="43" t="s">
        <v>7</v>
      </c>
      <c r="G31" s="43" t="s">
        <v>1</v>
      </c>
      <c r="H31" s="43" t="s">
        <v>1</v>
      </c>
      <c r="I31" s="43" t="s">
        <v>3</v>
      </c>
      <c r="J31" s="43" t="s">
        <v>2</v>
      </c>
      <c r="K31" s="43" t="s">
        <v>13</v>
      </c>
      <c r="L31" s="43" t="s">
        <v>1</v>
      </c>
      <c r="M31" s="43" t="s">
        <v>3</v>
      </c>
      <c r="N31" s="43" t="s">
        <v>6</v>
      </c>
      <c r="O31" s="58"/>
      <c r="P31" s="28">
        <v>561.6</v>
      </c>
      <c r="Q31" s="28">
        <f>SUM(R31:T31)</f>
        <v>600</v>
      </c>
      <c r="R31" s="2"/>
      <c r="S31" s="2">
        <v>600</v>
      </c>
      <c r="T31" s="2"/>
      <c r="U31" s="61"/>
      <c r="V31" s="61"/>
      <c r="W31" s="61"/>
      <c r="X31" s="61"/>
      <c r="Y31" s="61"/>
      <c r="Z31" s="61"/>
      <c r="AA31" s="22"/>
    </row>
    <row r="32" spans="1:27" s="25" customFormat="1" x14ac:dyDescent="0.25">
      <c r="A32" s="43" t="s">
        <v>1</v>
      </c>
      <c r="B32" s="43" t="s">
        <v>7</v>
      </c>
      <c r="C32" s="43" t="s">
        <v>1</v>
      </c>
      <c r="D32" s="43" t="s">
        <v>13</v>
      </c>
      <c r="E32" s="43" t="s">
        <v>2</v>
      </c>
      <c r="F32" s="43" t="s">
        <v>7</v>
      </c>
      <c r="G32" s="43" t="s">
        <v>1</v>
      </c>
      <c r="H32" s="43" t="s">
        <v>1</v>
      </c>
      <c r="I32" s="43" t="s">
        <v>3</v>
      </c>
      <c r="J32" s="43" t="s">
        <v>12</v>
      </c>
      <c r="K32" s="43" t="s">
        <v>13</v>
      </c>
      <c r="L32" s="43" t="s">
        <v>14</v>
      </c>
      <c r="M32" s="43" t="s">
        <v>3</v>
      </c>
      <c r="N32" s="43" t="s">
        <v>6</v>
      </c>
      <c r="O32" s="58"/>
      <c r="P32" s="28">
        <v>351</v>
      </c>
      <c r="Q32" s="28">
        <f>SUM(R32:T32)</f>
        <v>437.4</v>
      </c>
      <c r="R32" s="2"/>
      <c r="S32" s="2"/>
      <c r="T32" s="2">
        <v>437.4</v>
      </c>
      <c r="U32" s="61"/>
      <c r="V32" s="61"/>
      <c r="W32" s="61"/>
      <c r="X32" s="61"/>
      <c r="Y32" s="61"/>
      <c r="Z32" s="61"/>
      <c r="AA32" s="22"/>
    </row>
    <row r="33" spans="1:27" s="39" customFormat="1" ht="18.75" x14ac:dyDescent="0.25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1" t="s">
        <v>23</v>
      </c>
      <c r="P33" s="1"/>
      <c r="Q33" s="26">
        <f>Q34+Q38</f>
        <v>2718</v>
      </c>
      <c r="R33" s="26">
        <f t="shared" ref="R33:T33" si="7">R34+R38</f>
        <v>723.3</v>
      </c>
      <c r="S33" s="26">
        <f t="shared" si="7"/>
        <v>1358.9</v>
      </c>
      <c r="T33" s="26">
        <f t="shared" si="7"/>
        <v>635.79999999999995</v>
      </c>
      <c r="U33" s="1"/>
      <c r="V33" s="1"/>
      <c r="W33" s="1"/>
      <c r="X33" s="1"/>
      <c r="Y33" s="1"/>
      <c r="Z33" s="1"/>
      <c r="AA33" s="24"/>
    </row>
    <row r="34" spans="1:27" s="17" customFormat="1" x14ac:dyDescent="0.25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58" t="s">
        <v>35</v>
      </c>
      <c r="P34" s="3">
        <f t="shared" ref="P34:T34" si="8">SUM(P35:P37)</f>
        <v>1218.3</v>
      </c>
      <c r="Q34" s="31">
        <f t="shared" ref="Q34:Q41" si="9">SUM(R34:T34)</f>
        <v>1034</v>
      </c>
      <c r="R34" s="3">
        <f t="shared" si="8"/>
        <v>256.39999999999998</v>
      </c>
      <c r="S34" s="3">
        <f t="shared" si="8"/>
        <v>517</v>
      </c>
      <c r="T34" s="3">
        <f t="shared" si="8"/>
        <v>260.60000000000002</v>
      </c>
      <c r="U34" s="61">
        <v>833.4</v>
      </c>
      <c r="V34" s="61"/>
      <c r="W34" s="59"/>
      <c r="X34" s="59"/>
      <c r="Y34" s="59"/>
      <c r="Z34" s="63"/>
      <c r="AA34" s="23"/>
    </row>
    <row r="35" spans="1:27" s="17" customFormat="1" x14ac:dyDescent="0.25">
      <c r="A35" s="43" t="s">
        <v>1</v>
      </c>
      <c r="B35" s="43" t="s">
        <v>7</v>
      </c>
      <c r="C35" s="43" t="s">
        <v>1</v>
      </c>
      <c r="D35" s="43" t="s">
        <v>13</v>
      </c>
      <c r="E35" s="43" t="s">
        <v>2</v>
      </c>
      <c r="F35" s="43" t="s">
        <v>7</v>
      </c>
      <c r="G35" s="43" t="s">
        <v>1</v>
      </c>
      <c r="H35" s="43" t="s">
        <v>1</v>
      </c>
      <c r="I35" s="43" t="s">
        <v>3</v>
      </c>
      <c r="J35" s="43" t="s">
        <v>12</v>
      </c>
      <c r="K35" s="43" t="s">
        <v>13</v>
      </c>
      <c r="L35" s="43" t="s">
        <v>1</v>
      </c>
      <c r="M35" s="43" t="s">
        <v>3</v>
      </c>
      <c r="N35" s="43" t="s">
        <v>15</v>
      </c>
      <c r="O35" s="58"/>
      <c r="P35" s="2">
        <v>372.3</v>
      </c>
      <c r="Q35" s="28">
        <f t="shared" si="9"/>
        <v>256.39999999999998</v>
      </c>
      <c r="R35" s="2">
        <v>256.39999999999998</v>
      </c>
      <c r="S35" s="2"/>
      <c r="T35" s="2"/>
      <c r="U35" s="61"/>
      <c r="V35" s="61"/>
      <c r="W35" s="59"/>
      <c r="X35" s="59"/>
      <c r="Y35" s="59"/>
      <c r="Z35" s="63"/>
      <c r="AA35" s="14"/>
    </row>
    <row r="36" spans="1:27" s="17" customFormat="1" x14ac:dyDescent="0.25">
      <c r="A36" s="43" t="s">
        <v>1</v>
      </c>
      <c r="B36" s="43" t="s">
        <v>7</v>
      </c>
      <c r="C36" s="43" t="s">
        <v>1</v>
      </c>
      <c r="D36" s="43" t="s">
        <v>13</v>
      </c>
      <c r="E36" s="43" t="s">
        <v>2</v>
      </c>
      <c r="F36" s="43" t="s">
        <v>7</v>
      </c>
      <c r="G36" s="43" t="s">
        <v>1</v>
      </c>
      <c r="H36" s="43" t="s">
        <v>1</v>
      </c>
      <c r="I36" s="43" t="s">
        <v>3</v>
      </c>
      <c r="J36" s="43" t="s">
        <v>2</v>
      </c>
      <c r="K36" s="43" t="s">
        <v>13</v>
      </c>
      <c r="L36" s="43" t="s">
        <v>1</v>
      </c>
      <c r="M36" s="43" t="s">
        <v>3</v>
      </c>
      <c r="N36" s="43" t="s">
        <v>15</v>
      </c>
      <c r="O36" s="58"/>
      <c r="P36" s="2">
        <v>594.20000000000005</v>
      </c>
      <c r="Q36" s="28">
        <f t="shared" si="9"/>
        <v>517</v>
      </c>
      <c r="R36" s="2"/>
      <c r="S36" s="2">
        <v>517</v>
      </c>
      <c r="T36" s="2"/>
      <c r="U36" s="61"/>
      <c r="V36" s="61"/>
      <c r="W36" s="59"/>
      <c r="X36" s="59"/>
      <c r="Y36" s="59"/>
      <c r="Z36" s="63"/>
      <c r="AA36" s="14"/>
    </row>
    <row r="37" spans="1:27" s="17" customFormat="1" x14ac:dyDescent="0.25">
      <c r="A37" s="43" t="s">
        <v>1</v>
      </c>
      <c r="B37" s="43" t="s">
        <v>7</v>
      </c>
      <c r="C37" s="43" t="s">
        <v>1</v>
      </c>
      <c r="D37" s="43" t="s">
        <v>13</v>
      </c>
      <c r="E37" s="43" t="s">
        <v>2</v>
      </c>
      <c r="F37" s="43" t="s">
        <v>7</v>
      </c>
      <c r="G37" s="43" t="s">
        <v>1</v>
      </c>
      <c r="H37" s="43" t="s">
        <v>1</v>
      </c>
      <c r="I37" s="43" t="s">
        <v>3</v>
      </c>
      <c r="J37" s="43" t="s">
        <v>12</v>
      </c>
      <c r="K37" s="43" t="s">
        <v>13</v>
      </c>
      <c r="L37" s="43" t="s">
        <v>14</v>
      </c>
      <c r="M37" s="43" t="s">
        <v>3</v>
      </c>
      <c r="N37" s="43" t="s">
        <v>15</v>
      </c>
      <c r="O37" s="58"/>
      <c r="P37" s="2">
        <v>251.8</v>
      </c>
      <c r="Q37" s="28">
        <f t="shared" si="9"/>
        <v>260.60000000000002</v>
      </c>
      <c r="R37" s="2"/>
      <c r="S37" s="2"/>
      <c r="T37" s="2">
        <v>260.60000000000002</v>
      </c>
      <c r="U37" s="61"/>
      <c r="V37" s="61"/>
      <c r="W37" s="59"/>
      <c r="X37" s="59"/>
      <c r="Y37" s="59"/>
      <c r="Z37" s="63"/>
      <c r="AA37" s="14"/>
    </row>
    <row r="38" spans="1:27" s="17" customFormat="1" x14ac:dyDescent="0.25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58" t="s">
        <v>36</v>
      </c>
      <c r="P38" s="3">
        <f t="shared" ref="P38:T38" si="10">SUM(P39:P41)</f>
        <v>620.4</v>
      </c>
      <c r="Q38" s="31">
        <f t="shared" si="9"/>
        <v>1684</v>
      </c>
      <c r="R38" s="3">
        <f t="shared" si="10"/>
        <v>466.9</v>
      </c>
      <c r="S38" s="3">
        <f t="shared" si="10"/>
        <v>841.9</v>
      </c>
      <c r="T38" s="3">
        <f t="shared" si="10"/>
        <v>375.2</v>
      </c>
      <c r="U38" s="61"/>
      <c r="V38" s="60">
        <v>4</v>
      </c>
      <c r="W38" s="60">
        <v>48</v>
      </c>
      <c r="X38" s="59"/>
      <c r="Y38" s="59"/>
      <c r="Z38" s="60">
        <v>2</v>
      </c>
      <c r="AA38" s="23"/>
    </row>
    <row r="39" spans="1:27" s="17" customFormat="1" ht="19.899999999999999" customHeight="1" x14ac:dyDescent="0.25">
      <c r="A39" s="43" t="s">
        <v>1</v>
      </c>
      <c r="B39" s="43" t="s">
        <v>4</v>
      </c>
      <c r="C39" s="43" t="s">
        <v>1</v>
      </c>
      <c r="D39" s="43" t="s">
        <v>5</v>
      </c>
      <c r="E39" s="43" t="s">
        <v>2</v>
      </c>
      <c r="F39" s="43" t="s">
        <v>7</v>
      </c>
      <c r="G39" s="43" t="s">
        <v>1</v>
      </c>
      <c r="H39" s="43" t="s">
        <v>1</v>
      </c>
      <c r="I39" s="43" t="s">
        <v>3</v>
      </c>
      <c r="J39" s="43" t="s">
        <v>12</v>
      </c>
      <c r="K39" s="43" t="s">
        <v>13</v>
      </c>
      <c r="L39" s="43" t="s">
        <v>1</v>
      </c>
      <c r="M39" s="43" t="s">
        <v>3</v>
      </c>
      <c r="N39" s="43" t="s">
        <v>13</v>
      </c>
      <c r="O39" s="58"/>
      <c r="P39" s="2">
        <v>162.6</v>
      </c>
      <c r="Q39" s="28">
        <f t="shared" si="9"/>
        <v>466.9</v>
      </c>
      <c r="R39" s="2">
        <v>466.9</v>
      </c>
      <c r="S39" s="2"/>
      <c r="T39" s="2"/>
      <c r="U39" s="61"/>
      <c r="V39" s="60"/>
      <c r="W39" s="60"/>
      <c r="X39" s="59"/>
      <c r="Y39" s="59"/>
      <c r="Z39" s="60"/>
      <c r="AA39" s="14"/>
    </row>
    <row r="40" spans="1:27" s="17" customFormat="1" ht="19.899999999999999" customHeight="1" x14ac:dyDescent="0.25">
      <c r="A40" s="43" t="s">
        <v>1</v>
      </c>
      <c r="B40" s="43" t="s">
        <v>4</v>
      </c>
      <c r="C40" s="43" t="s">
        <v>1</v>
      </c>
      <c r="D40" s="43" t="s">
        <v>5</v>
      </c>
      <c r="E40" s="43" t="s">
        <v>2</v>
      </c>
      <c r="F40" s="43" t="s">
        <v>7</v>
      </c>
      <c r="G40" s="43" t="s">
        <v>1</v>
      </c>
      <c r="H40" s="43" t="s">
        <v>1</v>
      </c>
      <c r="I40" s="43" t="s">
        <v>3</v>
      </c>
      <c r="J40" s="43" t="s">
        <v>2</v>
      </c>
      <c r="K40" s="43" t="s">
        <v>13</v>
      </c>
      <c r="L40" s="43" t="s">
        <v>1</v>
      </c>
      <c r="M40" s="43" t="s">
        <v>3</v>
      </c>
      <c r="N40" s="43" t="s">
        <v>13</v>
      </c>
      <c r="O40" s="58"/>
      <c r="P40" s="2">
        <v>310.2</v>
      </c>
      <c r="Q40" s="28">
        <f t="shared" si="9"/>
        <v>841.9</v>
      </c>
      <c r="R40" s="2"/>
      <c r="S40" s="2">
        <v>841.9</v>
      </c>
      <c r="T40" s="2"/>
      <c r="U40" s="61"/>
      <c r="V40" s="60"/>
      <c r="W40" s="60"/>
      <c r="X40" s="59"/>
      <c r="Y40" s="59"/>
      <c r="Z40" s="60"/>
      <c r="AA40" s="14"/>
    </row>
    <row r="41" spans="1:27" s="17" customFormat="1" ht="19.899999999999999" customHeight="1" x14ac:dyDescent="0.25">
      <c r="A41" s="43" t="s">
        <v>1</v>
      </c>
      <c r="B41" s="43" t="s">
        <v>4</v>
      </c>
      <c r="C41" s="43" t="s">
        <v>1</v>
      </c>
      <c r="D41" s="43" t="s">
        <v>5</v>
      </c>
      <c r="E41" s="43" t="s">
        <v>2</v>
      </c>
      <c r="F41" s="43" t="s">
        <v>7</v>
      </c>
      <c r="G41" s="43" t="s">
        <v>1</v>
      </c>
      <c r="H41" s="43" t="s">
        <v>1</v>
      </c>
      <c r="I41" s="43" t="s">
        <v>3</v>
      </c>
      <c r="J41" s="43" t="s">
        <v>12</v>
      </c>
      <c r="K41" s="43" t="s">
        <v>13</v>
      </c>
      <c r="L41" s="43" t="s">
        <v>14</v>
      </c>
      <c r="M41" s="43" t="s">
        <v>3</v>
      </c>
      <c r="N41" s="43" t="s">
        <v>13</v>
      </c>
      <c r="O41" s="58"/>
      <c r="P41" s="2">
        <v>147.6</v>
      </c>
      <c r="Q41" s="28">
        <f t="shared" si="9"/>
        <v>375.2</v>
      </c>
      <c r="R41" s="2"/>
      <c r="S41" s="2"/>
      <c r="T41" s="2">
        <v>375.2</v>
      </c>
      <c r="U41" s="61"/>
      <c r="V41" s="60"/>
      <c r="W41" s="60"/>
      <c r="X41" s="59"/>
      <c r="Y41" s="59"/>
      <c r="Z41" s="60"/>
      <c r="AA41" s="14"/>
    </row>
    <row r="42" spans="1:27" ht="13.5" customHeight="1" x14ac:dyDescent="0.25">
      <c r="Z42" s="57" t="s">
        <v>47</v>
      </c>
    </row>
    <row r="43" spans="1:27" ht="41.45" customHeight="1" x14ac:dyDescent="0.25">
      <c r="A43" s="62" t="s">
        <v>41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</row>
  </sheetData>
  <mergeCells count="58">
    <mergeCell ref="Z24:Z27"/>
    <mergeCell ref="Y15:Y18"/>
    <mergeCell ref="Y19:Y22"/>
    <mergeCell ref="Y24:Y27"/>
    <mergeCell ref="Y29:Y32"/>
    <mergeCell ref="Z19:Z22"/>
    <mergeCell ref="O24:O27"/>
    <mergeCell ref="U24:U27"/>
    <mergeCell ref="V24:V27"/>
    <mergeCell ref="W24:W27"/>
    <mergeCell ref="X24:X27"/>
    <mergeCell ref="A8:Z8"/>
    <mergeCell ref="O15:O18"/>
    <mergeCell ref="A1:Z1"/>
    <mergeCell ref="A3:Z3"/>
    <mergeCell ref="A5:Z5"/>
    <mergeCell ref="A4:Z4"/>
    <mergeCell ref="A6:Z6"/>
    <mergeCell ref="U15:U18"/>
    <mergeCell ref="A10:N10"/>
    <mergeCell ref="O10:O11"/>
    <mergeCell ref="A11:B11"/>
    <mergeCell ref="C11:D11"/>
    <mergeCell ref="E11:N11"/>
    <mergeCell ref="R10:T10"/>
    <mergeCell ref="P10:P11"/>
    <mergeCell ref="U10:Z10"/>
    <mergeCell ref="Q10:Q11"/>
    <mergeCell ref="X15:X18"/>
    <mergeCell ref="W15:W18"/>
    <mergeCell ref="V15:V18"/>
    <mergeCell ref="Z15:Z18"/>
    <mergeCell ref="O29:O32"/>
    <mergeCell ref="O34:O37"/>
    <mergeCell ref="W29:W32"/>
    <mergeCell ref="V29:V32"/>
    <mergeCell ref="Z29:Z32"/>
    <mergeCell ref="X29:X32"/>
    <mergeCell ref="U29:U32"/>
    <mergeCell ref="Y34:Y37"/>
    <mergeCell ref="A43:Z43"/>
    <mergeCell ref="U38:U41"/>
    <mergeCell ref="W38:W41"/>
    <mergeCell ref="U34:U37"/>
    <mergeCell ref="V38:V41"/>
    <mergeCell ref="Z38:Z41"/>
    <mergeCell ref="V34:V37"/>
    <mergeCell ref="X34:X37"/>
    <mergeCell ref="W34:W37"/>
    <mergeCell ref="X38:X41"/>
    <mergeCell ref="Z34:Z37"/>
    <mergeCell ref="O38:O41"/>
    <mergeCell ref="Y38:Y41"/>
    <mergeCell ref="O19:O22"/>
    <mergeCell ref="U19:U22"/>
    <mergeCell ref="V19:V22"/>
    <mergeCell ref="W19:W22"/>
    <mergeCell ref="X19:X22"/>
  </mergeCells>
  <hyperlinks>
    <hyperlink ref="A4" r:id="rId1" display="garantf1://16279964.18/"/>
  </hyperlinks>
  <pageMargins left="0.35433070866141736" right="0.31496062992125984" top="0.59055118110236227" bottom="0.39370078740157483" header="0" footer="0"/>
  <pageSetup paperSize="9" scale="65" orientation="landscape" useFirstPageNumber="1" r:id="rId2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ФСГС</vt:lpstr>
      <vt:lpstr>ФСГС!Заголовки_для_печати</vt:lpstr>
      <vt:lpstr>ФСГС!Область_печати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2022-06-15T09:21:41Z</dcterms:modified>
</cp:coreProperties>
</file>